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8505" activeTab="1"/>
  </bookViews>
  <sheets>
    <sheet name="Budget Overview" sheetId="1" r:id="rId1"/>
    <sheet name="Expenses" sheetId="2" r:id="rId2"/>
  </sheets>
  <calcPr calcId="144525"/>
</workbook>
</file>

<file path=xl/calcChain.xml><?xml version="1.0" encoding="utf-8"?>
<calcChain xmlns="http://schemas.openxmlformats.org/spreadsheetml/2006/main">
  <c r="D10" i="1" l="1"/>
  <c r="F10" i="2" l="1"/>
  <c r="D8" i="1" l="1"/>
  <c r="D7" i="1"/>
  <c r="D6" i="1"/>
  <c r="D5" i="1"/>
  <c r="C8" i="1"/>
  <c r="C7" i="1"/>
  <c r="C6" i="1"/>
  <c r="C5" i="1"/>
  <c r="F7" i="2"/>
  <c r="F11" i="2" s="1"/>
  <c r="C11" i="2" s="1"/>
  <c r="F6" i="2"/>
  <c r="F5" i="2" s="1"/>
  <c r="F33" i="2"/>
  <c r="C30" i="2"/>
  <c r="C36" i="2"/>
  <c r="F39" i="2"/>
  <c r="F37" i="2"/>
  <c r="F38" i="2"/>
  <c r="F34" i="2"/>
  <c r="F26" i="2"/>
  <c r="F16" i="2"/>
  <c r="F25" i="2"/>
  <c r="F24" i="2"/>
  <c r="F23" i="2"/>
  <c r="F22" i="2"/>
  <c r="F21" i="2"/>
  <c r="F20" i="2"/>
  <c r="F19" i="2"/>
  <c r="C10" i="2" l="1"/>
  <c r="F36" i="2"/>
  <c r="F30" i="2"/>
  <c r="F18" i="2"/>
  <c r="F14" i="2" s="1"/>
  <c r="D12" i="1" s="1"/>
  <c r="B10" i="1"/>
  <c r="C10" i="1"/>
  <c r="C18" i="2"/>
  <c r="E12" i="1" s="1"/>
  <c r="C5" i="2"/>
  <c r="B4" i="1"/>
  <c r="D4" i="1" l="1"/>
  <c r="E4" i="1" s="1"/>
  <c r="C4" i="1"/>
  <c r="F28" i="2"/>
  <c r="D13" i="1" s="1"/>
  <c r="C9" i="2"/>
  <c r="F9" i="2"/>
  <c r="F3" i="2" l="1"/>
  <c r="D11" i="1" s="1"/>
  <c r="E11" i="1"/>
  <c r="E10" i="1" s="1"/>
  <c r="C3" i="2"/>
</calcChain>
</file>

<file path=xl/sharedStrings.xml><?xml version="1.0" encoding="utf-8"?>
<sst xmlns="http://schemas.openxmlformats.org/spreadsheetml/2006/main" count="102" uniqueCount="73">
  <si>
    <t>Salary</t>
  </si>
  <si>
    <t>Quanity</t>
  </si>
  <si>
    <t>Line Item</t>
  </si>
  <si>
    <t>Expense</t>
  </si>
  <si>
    <t>Justification</t>
  </si>
  <si>
    <t xml:space="preserve">Total Amount </t>
  </si>
  <si>
    <t>Benefits</t>
  </si>
  <si>
    <t>Rent</t>
  </si>
  <si>
    <t>Equipment</t>
  </si>
  <si>
    <t>Supplies</t>
  </si>
  <si>
    <t>Pens</t>
  </si>
  <si>
    <t>Paper</t>
  </si>
  <si>
    <t>Source/Store</t>
  </si>
  <si>
    <t>Program Overview (Revenue &amp; Expenses)</t>
  </si>
  <si>
    <t>LY (2008)</t>
  </si>
  <si>
    <t>TY(2011)</t>
  </si>
  <si>
    <t>Revenue</t>
  </si>
  <si>
    <t>Grants</t>
  </si>
  <si>
    <t>Expenses</t>
  </si>
  <si>
    <t>Programs</t>
  </si>
  <si>
    <t xml:space="preserve">Program Service </t>
  </si>
  <si>
    <t>Investment Income</t>
  </si>
  <si>
    <t>Other</t>
  </si>
  <si>
    <t>Salary/Benefits Total</t>
  </si>
  <si>
    <t>Comcast</t>
  </si>
  <si>
    <t>16/2 Mbps downloads/uploads</t>
  </si>
  <si>
    <t>Email Accounts</t>
  </si>
  <si>
    <t>Included with Internet Services</t>
  </si>
  <si>
    <t>Statick IP address block</t>
  </si>
  <si>
    <t>Web Hosting</t>
  </si>
  <si>
    <t>Web Hosting-Business</t>
  </si>
  <si>
    <t>Unlimited local and domestic long-distance calling, free calls to Canada and certain US Territories,  call hold, call transfer, 3-way conference calling, call forwarding, caller id, spped dial, 24/7 business class support, voice mail</t>
  </si>
  <si>
    <t>Pudget Sound Energy</t>
  </si>
  <si>
    <t>Green Power Program</t>
  </si>
  <si>
    <t>City of Bellingham</t>
  </si>
  <si>
    <t>Sanitary Services Company</t>
  </si>
  <si>
    <t>Capital Expenses</t>
  </si>
  <si>
    <t>Office Max</t>
  </si>
  <si>
    <t>N/A</t>
  </si>
  <si>
    <t>Program Expenses Total</t>
  </si>
  <si>
    <t>Annual Expenses (10%)</t>
  </si>
  <si>
    <t>Monthly Expense</t>
  </si>
  <si>
    <t>OfficeMax Battista Task Chair</t>
  </si>
  <si>
    <t>OfficeMax Steno Notebook</t>
  </si>
  <si>
    <t>OfficeMax Stick Ballpoint Pens</t>
  </si>
  <si>
    <t>Microsoft Office Home &amp; Business 2010</t>
  </si>
  <si>
    <t>Best Buy</t>
  </si>
  <si>
    <t>Desktop Computer &amp; Printer</t>
  </si>
  <si>
    <t>Costco</t>
  </si>
  <si>
    <t>HP Desktop &amp; Printer Bundle</t>
  </si>
  <si>
    <t>Laptop</t>
  </si>
  <si>
    <t>HP Laptop</t>
  </si>
  <si>
    <t>Walmart</t>
  </si>
  <si>
    <t>Desk</t>
  </si>
  <si>
    <t xml:space="preserve">Desk </t>
  </si>
  <si>
    <t>Chair</t>
  </si>
  <si>
    <t>Software</t>
  </si>
  <si>
    <t>Virtual Case Manager (FT)</t>
  </si>
  <si>
    <t>Web Coordinator (PT)</t>
  </si>
  <si>
    <t>Utilities (10%)</t>
  </si>
  <si>
    <t>Water ($75.00)</t>
  </si>
  <si>
    <t>Garbage ($75.00)</t>
  </si>
  <si>
    <t>Electric ($100.00)</t>
  </si>
  <si>
    <t>Internet ($89.95)</t>
  </si>
  <si>
    <t>Static Ips</t>
  </si>
  <si>
    <t>Phone ($44.95)</t>
  </si>
  <si>
    <t xml:space="preserve">Virtual Case Manager who is responsible for monitoring the email and blog accounts, outreach to community (by attending community resource meetings, education schools, and collaborating with other agencies), advocating for clients and the Virtual Community, and maintain program budget. </t>
  </si>
  <si>
    <t>Web Coordinator who is also working for the overall agency as well as having separate responsibilities for the Virtual Community program.  The Web Coordinator will be responsible for maintaining and updating the Virtual Community by monitoring the email and blog accounts along with providing technical assistance to the users 24 hours – 7 days a week.</t>
  </si>
  <si>
    <t>Salary/Benefits</t>
  </si>
  <si>
    <t>Virtual Case Manager who is responsible for monitoring the email and blog accounts, outreach to community (by attending community resource meetings, education schools, and collaborating with other agencies), advocating for clients and the Virtual Community, and maintain program budget. $25.37/hr for 40hrs week, bimonthly income of $2030.00 before taxes.</t>
  </si>
  <si>
    <t>Web Coordinator who is also working for the overall agency as well as having separate responsibilities for the Virtual Community program.  The Web Coordinator will be responsible for maintaining and updating the Virtual Community by monitoring the email and blog accounts along with providing technical assistance to the users 24 hours – 7 days a week. $26.26/hr for 30hrs week, bimonthly income of $1575.96.  Hourly wage is to compensate for 24-7 on call services.</t>
  </si>
  <si>
    <t>*NOTE: Unaccounted expenses are set asside for unexpected expenses that the program may endure during the process of starting the Virtual Community.  Such expenses include broken office supplies (including and not limited to physical structures, computers, and/or unexpected supplies).  These fund could also be used in the case of an emergency need for a client, such as providing a safe and secure home if Virtual Case Manager feel that an intervention needs to take place for a participant.</t>
  </si>
  <si>
    <t>Unaccounted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</si>
</sst>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0"/>
      <name val="Arial"/>
    </font>
    <font>
      <b/>
      <sz val="10"/>
      <name val="Arial"/>
      <family val="2"/>
    </font>
    <font>
      <b/>
      <sz val="12"/>
      <color theme="1"/>
      <name val="Calibri"/>
      <family val="2"/>
      <scheme val="minor"/>
    </font>
    <font>
      <sz val="12"/>
      <color theme="1"/>
      <name val="Calibri"/>
      <family val="2"/>
      <scheme val="minor"/>
    </font>
    <font>
      <sz val="11"/>
      <color theme="1"/>
      <name val="Times New Roman"/>
      <family val="1"/>
    </font>
    <font>
      <sz val="12"/>
      <color theme="1"/>
      <name val="Times New Roman"/>
      <family val="1"/>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108">
    <xf numFmtId="0" fontId="0" fillId="0" borderId="0" xfId="0"/>
    <xf numFmtId="0" fontId="1" fillId="0" borderId="0" xfId="0" applyFont="1" applyBorder="1" applyAlignment="1">
      <alignment horizontal="center"/>
    </xf>
    <xf numFmtId="0" fontId="3" fillId="0" borderId="0" xfId="1" applyFont="1" applyBorder="1" applyAlignment="1">
      <alignment horizontal="center"/>
    </xf>
    <xf numFmtId="0" fontId="1" fillId="0" borderId="0" xfId="0" applyFont="1" applyBorder="1" applyAlignment="1">
      <alignment horizontal="left"/>
    </xf>
    <xf numFmtId="6" fontId="1"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Fill="1" applyBorder="1" applyAlignment="1">
      <alignment horizontal="right"/>
    </xf>
    <xf numFmtId="6" fontId="0" fillId="0" borderId="0" xfId="0" applyNumberFormat="1"/>
    <xf numFmtId="0" fontId="0" fillId="0" borderId="0" xfId="0" applyAlignment="1">
      <alignment horizontal="center"/>
    </xf>
    <xf numFmtId="0" fontId="1" fillId="0" borderId="0" xfId="0" applyFont="1" applyAlignment="1">
      <alignment horizontal="left"/>
    </xf>
    <xf numFmtId="0" fontId="0" fillId="0" borderId="0" xfId="0" applyAlignment="1">
      <alignment horizontal="left" vertical="center" indent="1"/>
    </xf>
    <xf numFmtId="0" fontId="4" fillId="0" borderId="2" xfId="0" applyFont="1" applyBorder="1" applyAlignment="1">
      <alignment horizontal="left"/>
    </xf>
    <xf numFmtId="6" fontId="4" fillId="0" borderId="3" xfId="0" applyNumberFormat="1" applyFont="1" applyBorder="1"/>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5" fillId="2" borderId="3" xfId="0" applyFont="1" applyFill="1" applyBorder="1" applyAlignment="1">
      <alignment horizontal="center"/>
    </xf>
    <xf numFmtId="6" fontId="1" fillId="0" borderId="6" xfId="0" applyNumberFormat="1" applyFont="1" applyBorder="1"/>
    <xf numFmtId="6" fontId="1" fillId="0" borderId="1" xfId="0" applyNumberFormat="1" applyFont="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Alignment="1">
      <alignment horizontal="left" vertical="center" indent="1"/>
    </xf>
    <xf numFmtId="0" fontId="0" fillId="0" borderId="0" xfId="0" applyFont="1"/>
    <xf numFmtId="0" fontId="0" fillId="0" borderId="1" xfId="0" applyFont="1" applyBorder="1"/>
    <xf numFmtId="0" fontId="0" fillId="0" borderId="5" xfId="0" applyFont="1" applyBorder="1" applyAlignment="1">
      <alignment horizontal="right"/>
    </xf>
    <xf numFmtId="0" fontId="0" fillId="0" borderId="1" xfId="0" applyFont="1" applyBorder="1" applyAlignment="1">
      <alignment horizontal="center"/>
    </xf>
    <xf numFmtId="6" fontId="0" fillId="0" borderId="1" xfId="0" applyNumberFormat="1" applyFont="1" applyBorder="1"/>
    <xf numFmtId="6" fontId="0" fillId="0" borderId="6" xfId="0" applyNumberFormat="1" applyFont="1" applyBorder="1"/>
    <xf numFmtId="6" fontId="5" fillId="2" borderId="3" xfId="0" applyNumberFormat="1" applyFont="1" applyFill="1" applyBorder="1"/>
    <xf numFmtId="0" fontId="0" fillId="2" borderId="3" xfId="0" applyFont="1" applyFill="1" applyBorder="1"/>
    <xf numFmtId="8" fontId="0" fillId="0" borderId="6" xfId="0" applyNumberFormat="1" applyFont="1" applyBorder="1"/>
    <xf numFmtId="8" fontId="0" fillId="0" borderId="1" xfId="0" applyNumberFormat="1" applyFont="1" applyBorder="1"/>
    <xf numFmtId="0" fontId="0" fillId="0" borderId="8" xfId="0" applyFont="1" applyBorder="1" applyAlignment="1">
      <alignment horizontal="center" vertical="center"/>
    </xf>
    <xf numFmtId="8" fontId="0" fillId="0" borderId="8" xfId="0" applyNumberFormat="1" applyFont="1" applyBorder="1" applyAlignment="1">
      <alignment horizontal="right" vertical="center"/>
    </xf>
    <xf numFmtId="0" fontId="0" fillId="0" borderId="8" xfId="0" applyFont="1" applyBorder="1" applyAlignment="1">
      <alignment horizontal="left" vertical="center"/>
    </xf>
    <xf numFmtId="0" fontId="0" fillId="0" borderId="8" xfId="0" applyFont="1" applyBorder="1" applyAlignment="1">
      <alignment horizontal="left" vertical="center" wrapText="1" indent="1"/>
    </xf>
    <xf numFmtId="8" fontId="0" fillId="0" borderId="9" xfId="0" applyNumberFormat="1" applyFont="1" applyBorder="1"/>
    <xf numFmtId="0" fontId="0" fillId="0" borderId="0" xfId="0" applyFont="1" applyAlignment="1">
      <alignment horizontal="center" vertical="center"/>
    </xf>
    <xf numFmtId="8"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indent="1"/>
    </xf>
    <xf numFmtId="0" fontId="0" fillId="0" borderId="5" xfId="0" applyFont="1" applyBorder="1"/>
    <xf numFmtId="8" fontId="4" fillId="2" borderId="3" xfId="0" applyNumberFormat="1" applyFont="1" applyFill="1" applyBorder="1"/>
    <xf numFmtId="8" fontId="1" fillId="0" borderId="4" xfId="0" applyNumberFormat="1" applyFont="1" applyBorder="1"/>
    <xf numFmtId="0" fontId="1" fillId="0" borderId="0" xfId="0" applyFont="1" applyFill="1" applyBorder="1" applyAlignment="1">
      <alignment horizontal="center"/>
    </xf>
    <xf numFmtId="6" fontId="0" fillId="0" borderId="0" xfId="0" applyNumberFormat="1" applyFont="1" applyBorder="1" applyAlignment="1">
      <alignment horizontal="right"/>
    </xf>
    <xf numFmtId="0" fontId="0" fillId="0" borderId="5" xfId="0" applyFont="1" applyFill="1" applyBorder="1" applyAlignment="1">
      <alignment horizontal="right"/>
    </xf>
    <xf numFmtId="0" fontId="0" fillId="0" borderId="1" xfId="0" applyFont="1" applyFill="1" applyBorder="1" applyAlignment="1">
      <alignment horizontal="center"/>
    </xf>
    <xf numFmtId="8" fontId="0" fillId="0" borderId="1" xfId="0" applyNumberFormat="1" applyFont="1" applyFill="1" applyBorder="1"/>
    <xf numFmtId="0" fontId="0" fillId="0" borderId="1" xfId="0" applyFont="1" applyFill="1" applyBorder="1"/>
    <xf numFmtId="0" fontId="6" fillId="0" borderId="1" xfId="0" applyFont="1" applyFill="1" applyBorder="1" applyAlignment="1">
      <alignment vertical="center"/>
    </xf>
    <xf numFmtId="8" fontId="0" fillId="0" borderId="6" xfId="0" applyNumberFormat="1" applyFont="1" applyFill="1" applyBorder="1"/>
    <xf numFmtId="8" fontId="0" fillId="0" borderId="0" xfId="0" applyNumberFormat="1"/>
    <xf numFmtId="8" fontId="0" fillId="0" borderId="0" xfId="0" applyNumberFormat="1" applyFill="1"/>
    <xf numFmtId="8" fontId="0" fillId="0" borderId="1" xfId="0" applyNumberFormat="1" applyFill="1" applyBorder="1"/>
    <xf numFmtId="0" fontId="0" fillId="0" borderId="7" xfId="0" applyFont="1" applyFill="1" applyBorder="1" applyAlignment="1">
      <alignment horizontal="right"/>
    </xf>
    <xf numFmtId="0" fontId="0" fillId="0" borderId="8" xfId="0" applyFont="1" applyFill="1" applyBorder="1" applyAlignment="1">
      <alignment horizontal="center"/>
    </xf>
    <xf numFmtId="8" fontId="0" fillId="0" borderId="8" xfId="0" applyNumberFormat="1" applyFont="1" applyFill="1" applyBorder="1"/>
    <xf numFmtId="0" fontId="0" fillId="0" borderId="8" xfId="0" applyFont="1" applyFill="1" applyBorder="1"/>
    <xf numFmtId="0" fontId="6" fillId="0" borderId="8" xfId="0" applyFont="1" applyFill="1" applyBorder="1" applyAlignment="1">
      <alignment vertical="center"/>
    </xf>
    <xf numFmtId="8" fontId="0" fillId="0" borderId="9" xfId="0" applyNumberFormat="1" applyFont="1" applyFill="1" applyBorder="1"/>
    <xf numFmtId="0" fontId="1" fillId="0" borderId="5" xfId="0" applyFont="1" applyFill="1" applyBorder="1" applyAlignment="1">
      <alignment horizontal="left"/>
    </xf>
    <xf numFmtId="8" fontId="1" fillId="0" borderId="1" xfId="0" applyNumberFormat="1" applyFont="1" applyFill="1" applyBorder="1"/>
    <xf numFmtId="0" fontId="1" fillId="2" borderId="1" xfId="0" applyFont="1" applyFill="1" applyBorder="1"/>
    <xf numFmtId="0" fontId="1" fillId="2" borderId="1" xfId="0" applyFont="1" applyFill="1" applyBorder="1" applyAlignment="1">
      <alignment horizontal="left" vertical="center" indent="1"/>
    </xf>
    <xf numFmtId="0" fontId="1" fillId="2" borderId="1" xfId="0" applyFont="1" applyFill="1" applyBorder="1" applyAlignment="1">
      <alignment horizontal="center"/>
    </xf>
    <xf numFmtId="0" fontId="0" fillId="2" borderId="1" xfId="0" applyFont="1" applyFill="1" applyBorder="1" applyAlignment="1">
      <alignment horizontal="center"/>
    </xf>
    <xf numFmtId="0" fontId="0" fillId="2" borderId="1" xfId="0" applyFont="1" applyFill="1" applyBorder="1"/>
    <xf numFmtId="0" fontId="0" fillId="3" borderId="5" xfId="0" applyFont="1" applyFill="1" applyBorder="1"/>
    <xf numFmtId="0" fontId="0" fillId="3" borderId="1" xfId="0" applyFont="1" applyFill="1" applyBorder="1" applyAlignment="1">
      <alignment horizontal="center"/>
    </xf>
    <xf numFmtId="0" fontId="0" fillId="3" borderId="1" xfId="0" applyFont="1" applyFill="1" applyBorder="1"/>
    <xf numFmtId="0" fontId="0" fillId="3" borderId="1" xfId="0" applyFont="1" applyFill="1" applyBorder="1" applyAlignment="1">
      <alignment horizontal="left" vertical="center" indent="1"/>
    </xf>
    <xf numFmtId="8" fontId="0" fillId="3" borderId="6" xfId="0" applyNumberFormat="1" applyFont="1" applyFill="1" applyBorder="1"/>
    <xf numFmtId="0" fontId="5" fillId="3" borderId="5" xfId="0" applyFont="1" applyFill="1" applyBorder="1" applyAlignment="1">
      <alignment horizontal="left"/>
    </xf>
    <xf numFmtId="0" fontId="5" fillId="3" borderId="1" xfId="0" applyFont="1" applyFill="1" applyBorder="1" applyAlignment="1">
      <alignment horizontal="center"/>
    </xf>
    <xf numFmtId="8" fontId="5" fillId="3" borderId="1" xfId="0" applyNumberFormat="1" applyFont="1" applyFill="1" applyBorder="1"/>
    <xf numFmtId="0" fontId="0" fillId="3" borderId="6" xfId="0" applyFont="1" applyFill="1" applyBorder="1"/>
    <xf numFmtId="0" fontId="5" fillId="3" borderId="13" xfId="0" applyFont="1" applyFill="1" applyBorder="1" applyAlignment="1">
      <alignment horizontal="left"/>
    </xf>
    <xf numFmtId="0" fontId="5" fillId="3" borderId="14" xfId="0" applyFont="1" applyFill="1" applyBorder="1" applyAlignment="1">
      <alignment horizontal="center"/>
    </xf>
    <xf numFmtId="6" fontId="5" fillId="3" borderId="14" xfId="0" applyNumberFormat="1" applyFont="1" applyFill="1" applyBorder="1"/>
    <xf numFmtId="0" fontId="0" fillId="3" borderId="14" xfId="0" applyFont="1" applyFill="1" applyBorder="1"/>
    <xf numFmtId="0" fontId="0" fillId="3" borderId="15" xfId="0" applyFont="1" applyFill="1" applyBorder="1"/>
    <xf numFmtId="8" fontId="1" fillId="0" borderId="6" xfId="0" applyNumberFormat="1" applyFont="1" applyFill="1" applyBorder="1"/>
    <xf numFmtId="6" fontId="5" fillId="2" borderId="3" xfId="0" applyNumberFormat="1" applyFont="1" applyFill="1" applyBorder="1" applyAlignment="1">
      <alignment horizontal="right"/>
    </xf>
    <xf numFmtId="0" fontId="0" fillId="2" borderId="3" xfId="0" applyFont="1" applyFill="1" applyBorder="1" applyAlignment="1">
      <alignment horizontal="center"/>
    </xf>
    <xf numFmtId="6" fontId="1" fillId="0" borderId="4" xfId="0" applyNumberFormat="1" applyFont="1" applyBorder="1" applyAlignment="1">
      <alignment horizontal="right"/>
    </xf>
    <xf numFmtId="6" fontId="0" fillId="0" borderId="9" xfId="0" applyNumberFormat="1" applyFont="1" applyBorder="1"/>
    <xf numFmtId="6" fontId="1" fillId="0" borderId="0" xfId="0" applyNumberFormat="1" applyFont="1" applyBorder="1" applyAlignment="1">
      <alignment horizontal="right"/>
    </xf>
    <xf numFmtId="8" fontId="0" fillId="0" borderId="0" xfId="0" applyNumberFormat="1" applyFont="1" applyBorder="1" applyAlignment="1">
      <alignment horizontal="right"/>
    </xf>
    <xf numFmtId="0" fontId="0" fillId="0" borderId="0" xfId="0" applyAlignment="1">
      <alignment horizontal="right"/>
    </xf>
    <xf numFmtId="6" fontId="0" fillId="0" borderId="0" xfId="0" applyNumberFormat="1" applyAlignment="1">
      <alignment horizontal="right"/>
    </xf>
    <xf numFmtId="8" fontId="0" fillId="0" borderId="0" xfId="0" applyNumberFormat="1" applyAlignment="1">
      <alignment horizontal="right"/>
    </xf>
    <xf numFmtId="0" fontId="4" fillId="0" borderId="2" xfId="0" applyFont="1" applyFill="1" applyBorder="1" applyAlignment="1">
      <alignment horizontal="left"/>
    </xf>
    <xf numFmtId="0" fontId="1" fillId="0" borderId="5" xfId="0" applyFont="1" applyBorder="1"/>
    <xf numFmtId="8" fontId="1" fillId="0" borderId="0" xfId="0" applyNumberFormat="1" applyFont="1" applyFill="1" applyAlignment="1">
      <alignment horizontal="right"/>
    </xf>
    <xf numFmtId="0" fontId="0" fillId="0" borderId="7" xfId="0" applyFont="1" applyBorder="1" applyAlignment="1">
      <alignment horizontal="right" vertical="center"/>
    </xf>
    <xf numFmtId="0" fontId="7" fillId="0" borderId="1" xfId="0" applyFont="1" applyBorder="1" applyAlignment="1">
      <alignment wrapText="1"/>
    </xf>
    <xf numFmtId="0" fontId="7" fillId="0" borderId="1" xfId="0" applyFont="1" applyBorder="1" applyAlignment="1">
      <alignment vertical="center" wrapText="1"/>
    </xf>
    <xf numFmtId="0" fontId="0" fillId="0" borderId="5" xfId="0" applyFont="1" applyBorder="1" applyAlignment="1">
      <alignment horizontal="center" vertical="center"/>
    </xf>
    <xf numFmtId="0" fontId="0" fillId="0" borderId="1" xfId="0" applyFont="1" applyBorder="1" applyAlignment="1">
      <alignment horizontal="center" vertical="center"/>
    </xf>
    <xf numFmtId="6" fontId="0" fillId="0" borderId="1" xfId="0" applyNumberFormat="1" applyFont="1" applyBorder="1" applyAlignment="1">
      <alignment horizontal="center" vertical="center"/>
    </xf>
    <xf numFmtId="8" fontId="0" fillId="0" borderId="8" xfId="0" applyNumberFormat="1" applyFont="1" applyBorder="1" applyAlignment="1">
      <alignment horizontal="center" vertical="center"/>
    </xf>
    <xf numFmtId="0" fontId="3" fillId="0" borderId="0" xfId="1" applyFont="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0" borderId="0" xfId="0" applyFont="1" applyBorder="1" applyAlignment="1">
      <alignment horizontal="center"/>
    </xf>
    <xf numFmtId="0" fontId="0" fillId="0" borderId="0" xfId="0" applyAlignment="1">
      <alignment horizontal="center" vertical="center"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fficemax.com/technology/computers/desktop-computers/product-prod3030500?history=3jirq6xh%7CcategoryId%7E10004%5EcategoryName%7Etechnology%5EparentCategoryID%7Ecategory_root%5EprodPage%7E25%5Eregion%7E1@pe6t3yiy%7CcategoryId%7E283%5EcategoryName%7Ecomputers%5EparentCategoryID%7Ecat_10004%5EprodPage%7E25%5Eregion%7E1%5Erefine%7E1@lefrktlj%7CprodPage%7E15%5Erefine%7E1%5Eregion%7E1%5EcategoryName%7Edesktop-computers%5EcategoryId%7E324%5EparentCategoryID%7Ecat_283@yl86bqnc%7CrefineName%7EPrice%5EprodPage%7E15%5Erefine%7E1%5Esub_attr_name%7E2%5Eregion%7E1%5ErefineValue%7E399+%3C%3D++%3C%3D+478.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G15" sqref="G15"/>
    </sheetView>
  </sheetViews>
  <sheetFormatPr defaultRowHeight="15" x14ac:dyDescent="0.25"/>
  <cols>
    <col min="1" max="3" width="20.7109375" customWidth="1"/>
    <col min="4" max="4" width="25.85546875" customWidth="1"/>
    <col min="5" max="5" width="27.28515625" customWidth="1"/>
  </cols>
  <sheetData>
    <row r="1" spans="1:9" x14ac:dyDescent="0.25">
      <c r="A1" s="102" t="s">
        <v>13</v>
      </c>
      <c r="B1" s="102"/>
      <c r="C1" s="102"/>
      <c r="D1" s="102"/>
    </row>
    <row r="2" spans="1:9" x14ac:dyDescent="0.25">
      <c r="A2" s="2"/>
      <c r="B2" s="4"/>
      <c r="C2" s="2"/>
      <c r="D2" s="2"/>
    </row>
    <row r="3" spans="1:9" x14ac:dyDescent="0.25">
      <c r="A3" s="1"/>
      <c r="B3" s="1" t="s">
        <v>14</v>
      </c>
      <c r="C3" s="1" t="s">
        <v>15</v>
      </c>
      <c r="D3" s="1" t="s">
        <v>40</v>
      </c>
      <c r="E3" s="44" t="s">
        <v>41</v>
      </c>
      <c r="G3" s="4"/>
    </row>
    <row r="4" spans="1:9" x14ac:dyDescent="0.25">
      <c r="A4" s="3" t="s">
        <v>16</v>
      </c>
      <c r="B4" s="87">
        <f>SUM(B5:B8)</f>
        <v>1702450</v>
      </c>
      <c r="C4" s="87">
        <f>SUM(B4*0.1)+B4</f>
        <v>1872695</v>
      </c>
      <c r="D4" s="87">
        <f>SUM(B4*0.1)</f>
        <v>170245</v>
      </c>
      <c r="E4" s="94">
        <f>D4/12</f>
        <v>14187.083333333334</v>
      </c>
    </row>
    <row r="5" spans="1:9" x14ac:dyDescent="0.25">
      <c r="A5" s="5" t="s">
        <v>17</v>
      </c>
      <c r="B5" s="45">
        <v>1627896</v>
      </c>
      <c r="C5" s="88">
        <f>SUM(B5*0.1)+B5</f>
        <v>1790685.6</v>
      </c>
      <c r="D5" s="45">
        <f>SUM(B5*0.1)</f>
        <v>162789.6</v>
      </c>
      <c r="E5" s="89" t="s">
        <v>38</v>
      </c>
    </row>
    <row r="6" spans="1:9" x14ac:dyDescent="0.25">
      <c r="A6" s="5" t="s">
        <v>20</v>
      </c>
      <c r="B6" s="45">
        <v>36718</v>
      </c>
      <c r="C6" s="88">
        <f>SUM(B6*0.1)+B6</f>
        <v>40389.800000000003</v>
      </c>
      <c r="D6" s="45">
        <f>SUM(B6*0.1)</f>
        <v>3671.8</v>
      </c>
      <c r="E6" s="89" t="s">
        <v>38</v>
      </c>
    </row>
    <row r="7" spans="1:9" x14ac:dyDescent="0.25">
      <c r="A7" s="5" t="s">
        <v>21</v>
      </c>
      <c r="B7" s="45">
        <v>5446</v>
      </c>
      <c r="C7" s="88">
        <f>SUM(B7*0.1)+B7</f>
        <v>5990.6</v>
      </c>
      <c r="D7" s="45">
        <f>SUM(B7*0.1)</f>
        <v>544.6</v>
      </c>
      <c r="E7" s="89" t="s">
        <v>38</v>
      </c>
    </row>
    <row r="8" spans="1:9" x14ac:dyDescent="0.25">
      <c r="A8" s="5" t="s">
        <v>22</v>
      </c>
      <c r="B8" s="45">
        <v>32390</v>
      </c>
      <c r="C8" s="88">
        <f>SUM(B8*0.1)+B8</f>
        <v>35629</v>
      </c>
      <c r="D8" s="45">
        <f>SUM(B8*0.1)</f>
        <v>3239</v>
      </c>
      <c r="E8" s="89" t="s">
        <v>38</v>
      </c>
    </row>
    <row r="9" spans="1:9" x14ac:dyDescent="0.25">
      <c r="A9" s="5"/>
      <c r="B9" s="5"/>
      <c r="C9" s="5"/>
      <c r="D9" s="5"/>
      <c r="E9" s="89"/>
    </row>
    <row r="10" spans="1:9" x14ac:dyDescent="0.25">
      <c r="A10" s="3" t="s">
        <v>18</v>
      </c>
      <c r="B10" s="87">
        <f>SUM(B11:B12)</f>
        <v>1702447</v>
      </c>
      <c r="C10" s="87">
        <f>SUM(C11:C12)</f>
        <v>1867951</v>
      </c>
      <c r="D10" s="87">
        <f>SUM(D11:D14)</f>
        <v>170245.3248</v>
      </c>
      <c r="E10" s="87">
        <f>SUM(E11:E12)</f>
        <v>8663.5504000000001</v>
      </c>
    </row>
    <row r="11" spans="1:9" x14ac:dyDescent="0.25">
      <c r="A11" s="5" t="s">
        <v>68</v>
      </c>
      <c r="B11" s="45">
        <v>1068230</v>
      </c>
      <c r="C11" s="45">
        <v>1175053</v>
      </c>
      <c r="D11" s="45">
        <f>SUM(Expenses!F3)</f>
        <v>91081.804800000013</v>
      </c>
      <c r="E11" s="90">
        <f>SUM(Expenses!C5,Expenses!C9)</f>
        <v>7590.1504000000004</v>
      </c>
    </row>
    <row r="12" spans="1:9" x14ac:dyDescent="0.25">
      <c r="A12" s="5" t="s">
        <v>19</v>
      </c>
      <c r="B12" s="45">
        <v>634217</v>
      </c>
      <c r="C12" s="45">
        <v>692898</v>
      </c>
      <c r="D12" s="45">
        <f>SUM(Expenses!F14)</f>
        <v>12880.8</v>
      </c>
      <c r="E12" s="45">
        <f>SUM(Expenses!C16,Expenses!C18)</f>
        <v>1073.4000000000001</v>
      </c>
    </row>
    <row r="13" spans="1:9" x14ac:dyDescent="0.25">
      <c r="A13" s="6" t="s">
        <v>36</v>
      </c>
      <c r="B13" s="89" t="s">
        <v>38</v>
      </c>
      <c r="C13" s="89" t="s">
        <v>38</v>
      </c>
      <c r="D13" s="91">
        <f>SUM(Expenses!F28)</f>
        <v>1963.72</v>
      </c>
      <c r="E13" s="89" t="s">
        <v>38</v>
      </c>
    </row>
    <row r="14" spans="1:9" x14ac:dyDescent="0.25">
      <c r="A14" s="6" t="s">
        <v>72</v>
      </c>
      <c r="B14" s="89" t="s">
        <v>38</v>
      </c>
      <c r="C14" s="89" t="s">
        <v>38</v>
      </c>
      <c r="D14" s="7">
        <v>64319</v>
      </c>
      <c r="E14" s="89" t="s">
        <v>38</v>
      </c>
      <c r="I14" s="7"/>
    </row>
    <row r="16" spans="1:9" x14ac:dyDescent="0.25">
      <c r="A16" s="107" t="s">
        <v>71</v>
      </c>
      <c r="B16" s="107"/>
      <c r="C16" s="107"/>
      <c r="D16" s="107"/>
      <c r="E16" s="107"/>
    </row>
    <row r="17" spans="1:5" x14ac:dyDescent="0.25">
      <c r="A17" s="107"/>
      <c r="B17" s="107"/>
      <c r="C17" s="107"/>
      <c r="D17" s="107"/>
      <c r="E17" s="107"/>
    </row>
    <row r="18" spans="1:5" x14ac:dyDescent="0.25">
      <c r="A18" s="107"/>
      <c r="B18" s="107"/>
      <c r="C18" s="107"/>
      <c r="D18" s="107"/>
      <c r="E18" s="107"/>
    </row>
    <row r="19" spans="1:5" x14ac:dyDescent="0.25">
      <c r="A19" s="107"/>
      <c r="B19" s="107"/>
      <c r="C19" s="107"/>
      <c r="D19" s="107"/>
      <c r="E19" s="107"/>
    </row>
    <row r="20" spans="1:5" x14ac:dyDescent="0.25">
      <c r="A20" s="107"/>
      <c r="B20" s="107"/>
      <c r="C20" s="107"/>
      <c r="D20" s="107"/>
      <c r="E20" s="107"/>
    </row>
    <row r="21" spans="1:5" x14ac:dyDescent="0.25">
      <c r="A21" s="107"/>
      <c r="B21" s="107"/>
      <c r="C21" s="107"/>
      <c r="D21" s="107"/>
      <c r="E21" s="107"/>
    </row>
  </sheetData>
  <mergeCells count="2">
    <mergeCell ref="A1:D1"/>
    <mergeCell ref="A16:E21"/>
  </mergeCells>
  <pageMargins left="0.7" right="0.7"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75" zoomScaleNormal="75" workbookViewId="0">
      <selection activeCell="G29" sqref="G29"/>
    </sheetView>
  </sheetViews>
  <sheetFormatPr defaultRowHeight="15" x14ac:dyDescent="0.25"/>
  <cols>
    <col min="1" max="1" width="30" customWidth="1"/>
    <col min="2" max="2" width="7.7109375" customWidth="1"/>
    <col min="3" max="3" width="12.7109375" customWidth="1"/>
    <col min="4" max="4" width="25.5703125" customWidth="1"/>
    <col min="5" max="5" width="42.7109375" customWidth="1"/>
    <col min="6" max="6" width="18.7109375" customWidth="1"/>
    <col min="7" max="7" width="13.28515625" bestFit="1" customWidth="1"/>
  </cols>
  <sheetData>
    <row r="1" spans="1:7" ht="15.75" thickBot="1" x14ac:dyDescent="0.3">
      <c r="A1" s="22"/>
      <c r="B1" s="22"/>
      <c r="C1" s="22"/>
      <c r="D1" s="22"/>
      <c r="E1" s="22"/>
      <c r="F1" s="22"/>
    </row>
    <row r="2" spans="1:7" ht="15.75" thickBot="1" x14ac:dyDescent="0.3">
      <c r="A2" s="13" t="s">
        <v>2</v>
      </c>
      <c r="B2" s="14" t="s">
        <v>1</v>
      </c>
      <c r="C2" s="14" t="s">
        <v>3</v>
      </c>
      <c r="D2" s="14" t="s">
        <v>12</v>
      </c>
      <c r="E2" s="14" t="s">
        <v>4</v>
      </c>
      <c r="F2" s="14" t="s">
        <v>5</v>
      </c>
    </row>
    <row r="3" spans="1:7" ht="15.75" x14ac:dyDescent="0.25">
      <c r="A3" s="11" t="s">
        <v>23</v>
      </c>
      <c r="B3" s="16"/>
      <c r="C3" s="83">
        <f>SUM(C5+C9)</f>
        <v>7590.1504000000004</v>
      </c>
      <c r="D3" s="84"/>
      <c r="E3" s="84"/>
      <c r="F3" s="85">
        <f>SUM(F5,F9)</f>
        <v>91081.804800000013</v>
      </c>
    </row>
    <row r="4" spans="1:7" x14ac:dyDescent="0.25">
      <c r="A4" s="103"/>
      <c r="B4" s="104"/>
      <c r="C4" s="104"/>
      <c r="D4" s="104"/>
      <c r="E4" s="104"/>
      <c r="F4" s="105"/>
      <c r="G4" s="52"/>
    </row>
    <row r="5" spans="1:7" x14ac:dyDescent="0.25">
      <c r="A5" s="93" t="s">
        <v>0</v>
      </c>
      <c r="B5" s="65"/>
      <c r="C5" s="18">
        <f>SUM(C6:C7)</f>
        <v>7211.92</v>
      </c>
      <c r="D5" s="63"/>
      <c r="E5" s="63"/>
      <c r="F5" s="17">
        <f>SUM(F6:F7)</f>
        <v>86543.040000000008</v>
      </c>
    </row>
    <row r="6" spans="1:7" ht="147" customHeight="1" x14ac:dyDescent="0.25">
      <c r="A6" s="98" t="s">
        <v>57</v>
      </c>
      <c r="B6" s="99">
        <v>12</v>
      </c>
      <c r="C6" s="100">
        <v>4060</v>
      </c>
      <c r="D6" s="99" t="s">
        <v>38</v>
      </c>
      <c r="E6" s="96" t="s">
        <v>69</v>
      </c>
      <c r="F6" s="27">
        <f>C6*B6</f>
        <v>48720</v>
      </c>
    </row>
    <row r="7" spans="1:7" ht="192.75" customHeight="1" x14ac:dyDescent="0.25">
      <c r="A7" s="98" t="s">
        <v>58</v>
      </c>
      <c r="B7" s="99">
        <v>12</v>
      </c>
      <c r="C7" s="100">
        <v>3151.92</v>
      </c>
      <c r="D7" s="99" t="s">
        <v>38</v>
      </c>
      <c r="E7" s="97" t="s">
        <v>70</v>
      </c>
      <c r="F7" s="27">
        <f>C7*B7</f>
        <v>37823.040000000001</v>
      </c>
    </row>
    <row r="8" spans="1:7" x14ac:dyDescent="0.25">
      <c r="A8" s="103"/>
      <c r="B8" s="104"/>
      <c r="C8" s="104"/>
      <c r="D8" s="104"/>
      <c r="E8" s="104"/>
      <c r="F8" s="105"/>
    </row>
    <row r="9" spans="1:7" x14ac:dyDescent="0.25">
      <c r="A9" s="93" t="s">
        <v>6</v>
      </c>
      <c r="B9" s="65"/>
      <c r="C9" s="18">
        <f>SUM(C10:C11)</f>
        <v>378.23039999999997</v>
      </c>
      <c r="D9" s="63"/>
      <c r="E9" s="63"/>
      <c r="F9" s="17">
        <f>SUM(F10:F11)</f>
        <v>4538.7647999999999</v>
      </c>
    </row>
    <row r="10" spans="1:7" ht="125.25" customHeight="1" x14ac:dyDescent="0.25">
      <c r="A10" s="98" t="s">
        <v>57</v>
      </c>
      <c r="B10" s="99">
        <v>12</v>
      </c>
      <c r="C10" s="100">
        <f>F10/12</f>
        <v>0</v>
      </c>
      <c r="D10" s="99" t="s">
        <v>38</v>
      </c>
      <c r="E10" s="96" t="s">
        <v>66</v>
      </c>
      <c r="F10" s="30" t="b">
        <f>K10=L7=F6*0.31</f>
        <v>0</v>
      </c>
      <c r="G10" s="52"/>
    </row>
    <row r="11" spans="1:7" ht="148.5" customHeight="1" thickBot="1" x14ac:dyDescent="0.3">
      <c r="A11" s="98" t="s">
        <v>58</v>
      </c>
      <c r="B11" s="32">
        <v>12</v>
      </c>
      <c r="C11" s="101">
        <f>F11/12</f>
        <v>378.23039999999997</v>
      </c>
      <c r="D11" s="99" t="s">
        <v>38</v>
      </c>
      <c r="E11" s="97" t="s">
        <v>67</v>
      </c>
      <c r="F11" s="86">
        <f>F7*0.12</f>
        <v>4538.7647999999999</v>
      </c>
    </row>
    <row r="12" spans="1:7" ht="15.75" thickBot="1" x14ac:dyDescent="0.3">
      <c r="A12" s="106"/>
      <c r="B12" s="106"/>
      <c r="C12" s="106"/>
      <c r="D12" s="106"/>
      <c r="E12" s="106"/>
      <c r="F12" s="106"/>
    </row>
    <row r="13" spans="1:7" ht="15.75" thickBot="1" x14ac:dyDescent="0.3">
      <c r="A13" s="13" t="s">
        <v>2</v>
      </c>
      <c r="B13" s="14" t="s">
        <v>1</v>
      </c>
      <c r="C13" s="14" t="s">
        <v>3</v>
      </c>
      <c r="D13" s="14" t="s">
        <v>12</v>
      </c>
      <c r="E13" s="14" t="s">
        <v>4</v>
      </c>
      <c r="F13" s="15" t="s">
        <v>5</v>
      </c>
    </row>
    <row r="14" spans="1:7" ht="15.75" x14ac:dyDescent="0.25">
      <c r="A14" s="11" t="s">
        <v>39</v>
      </c>
      <c r="B14" s="16"/>
      <c r="C14" s="28"/>
      <c r="D14" s="29"/>
      <c r="E14" s="29"/>
      <c r="F14" s="12">
        <f>SUM(F16,F18)</f>
        <v>12880.8</v>
      </c>
    </row>
    <row r="15" spans="1:7" ht="15.75" x14ac:dyDescent="0.25">
      <c r="A15" s="77"/>
      <c r="B15" s="78"/>
      <c r="C15" s="79"/>
      <c r="D15" s="80"/>
      <c r="E15" s="80"/>
      <c r="F15" s="81"/>
    </row>
    <row r="16" spans="1:7" x14ac:dyDescent="0.25">
      <c r="A16" s="41" t="s">
        <v>7</v>
      </c>
      <c r="B16" s="25">
        <v>12</v>
      </c>
      <c r="C16" s="26">
        <v>1000</v>
      </c>
      <c r="D16" s="23"/>
      <c r="E16" s="23"/>
      <c r="F16" s="27">
        <f>C16*B16</f>
        <v>12000</v>
      </c>
    </row>
    <row r="17" spans="1:9" x14ac:dyDescent="0.25">
      <c r="A17" s="68"/>
      <c r="B17" s="69"/>
      <c r="C17" s="70"/>
      <c r="D17" s="70"/>
      <c r="E17" s="70"/>
      <c r="F17" s="76"/>
    </row>
    <row r="18" spans="1:9" x14ac:dyDescent="0.25">
      <c r="A18" s="41" t="s">
        <v>59</v>
      </c>
      <c r="B18" s="66"/>
      <c r="C18" s="31">
        <f>SUM(C19:C26)</f>
        <v>73.400000000000006</v>
      </c>
      <c r="D18" s="67"/>
      <c r="E18" s="67"/>
      <c r="F18" s="30">
        <f>SUM(F19:F26)</f>
        <v>880.8</v>
      </c>
      <c r="I18" s="31"/>
    </row>
    <row r="19" spans="1:9" x14ac:dyDescent="0.25">
      <c r="A19" s="24" t="s">
        <v>60</v>
      </c>
      <c r="B19" s="25">
        <v>12</v>
      </c>
      <c r="C19" s="31">
        <v>7.5</v>
      </c>
      <c r="D19" s="23" t="s">
        <v>34</v>
      </c>
      <c r="E19" s="23"/>
      <c r="F19" s="30">
        <f t="shared" ref="F19:F26" si="0">C19*B19</f>
        <v>90</v>
      </c>
    </row>
    <row r="20" spans="1:9" x14ac:dyDescent="0.25">
      <c r="A20" s="24" t="s">
        <v>61</v>
      </c>
      <c r="B20" s="25">
        <v>12</v>
      </c>
      <c r="C20" s="31">
        <v>7.5</v>
      </c>
      <c r="D20" s="23" t="s">
        <v>35</v>
      </c>
      <c r="E20" s="23"/>
      <c r="F20" s="30">
        <f t="shared" si="0"/>
        <v>90</v>
      </c>
    </row>
    <row r="21" spans="1:9" x14ac:dyDescent="0.25">
      <c r="A21" s="24" t="s">
        <v>62</v>
      </c>
      <c r="B21" s="25">
        <v>12</v>
      </c>
      <c r="C21" s="26">
        <v>10</v>
      </c>
      <c r="D21" s="23" t="s">
        <v>32</v>
      </c>
      <c r="E21" s="23" t="s">
        <v>33</v>
      </c>
      <c r="F21" s="27">
        <f t="shared" si="0"/>
        <v>120</v>
      </c>
    </row>
    <row r="22" spans="1:9" x14ac:dyDescent="0.25">
      <c r="A22" s="24" t="s">
        <v>63</v>
      </c>
      <c r="B22" s="25">
        <v>12</v>
      </c>
      <c r="C22" s="31">
        <v>9</v>
      </c>
      <c r="D22" s="23" t="s">
        <v>24</v>
      </c>
      <c r="E22" s="23" t="s">
        <v>25</v>
      </c>
      <c r="F22" s="30">
        <f t="shared" si="0"/>
        <v>108</v>
      </c>
      <c r="H22" s="52"/>
    </row>
    <row r="23" spans="1:9" x14ac:dyDescent="0.25">
      <c r="A23" s="24" t="s">
        <v>26</v>
      </c>
      <c r="B23" s="25">
        <v>12</v>
      </c>
      <c r="C23" s="31">
        <v>0</v>
      </c>
      <c r="D23" s="23" t="s">
        <v>24</v>
      </c>
      <c r="E23" s="23" t="s">
        <v>27</v>
      </c>
      <c r="F23" s="30">
        <f t="shared" si="0"/>
        <v>0</v>
      </c>
    </row>
    <row r="24" spans="1:9" x14ac:dyDescent="0.25">
      <c r="A24" s="24" t="s">
        <v>64</v>
      </c>
      <c r="B24" s="25">
        <v>12</v>
      </c>
      <c r="C24" s="31">
        <v>14.95</v>
      </c>
      <c r="D24" s="23" t="s">
        <v>24</v>
      </c>
      <c r="E24" s="23" t="s">
        <v>28</v>
      </c>
      <c r="F24" s="30">
        <f t="shared" si="0"/>
        <v>179.39999999999998</v>
      </c>
    </row>
    <row r="25" spans="1:9" ht="15.75" customHeight="1" x14ac:dyDescent="0.25">
      <c r="A25" s="24" t="s">
        <v>29</v>
      </c>
      <c r="B25" s="25">
        <v>12</v>
      </c>
      <c r="C25" s="31">
        <v>19.95</v>
      </c>
      <c r="D25" s="23" t="s">
        <v>24</v>
      </c>
      <c r="E25" s="23" t="s">
        <v>30</v>
      </c>
      <c r="F25" s="30">
        <f t="shared" si="0"/>
        <v>239.39999999999998</v>
      </c>
    </row>
    <row r="26" spans="1:9" ht="95.25" customHeight="1" thickBot="1" x14ac:dyDescent="0.3">
      <c r="A26" s="95" t="s">
        <v>65</v>
      </c>
      <c r="B26" s="32">
        <v>12</v>
      </c>
      <c r="C26" s="33">
        <v>4.5</v>
      </c>
      <c r="D26" s="34" t="s">
        <v>24</v>
      </c>
      <c r="E26" s="35" t="s">
        <v>31</v>
      </c>
      <c r="F26" s="36">
        <f t="shared" si="0"/>
        <v>54</v>
      </c>
    </row>
    <row r="27" spans="1:9" ht="15.75" thickBot="1" x14ac:dyDescent="0.3">
      <c r="A27" s="37"/>
      <c r="B27" s="37"/>
      <c r="C27" s="38"/>
      <c r="D27" s="39"/>
      <c r="E27" s="40"/>
      <c r="F27" s="22"/>
    </row>
    <row r="28" spans="1:9" ht="15.75" x14ac:dyDescent="0.25">
      <c r="A28" s="92" t="s">
        <v>36</v>
      </c>
      <c r="B28" s="19"/>
      <c r="C28" s="42"/>
      <c r="D28" s="20"/>
      <c r="E28" s="21"/>
      <c r="F28" s="43">
        <f>SUM(F30,F36)</f>
        <v>1963.72</v>
      </c>
    </row>
    <row r="29" spans="1:9" ht="15.75" x14ac:dyDescent="0.25">
      <c r="A29" s="73"/>
      <c r="B29" s="74"/>
      <c r="C29" s="75"/>
      <c r="D29" s="70"/>
      <c r="E29" s="71"/>
      <c r="F29" s="76"/>
    </row>
    <row r="30" spans="1:9" x14ac:dyDescent="0.25">
      <c r="A30" s="61" t="s">
        <v>8</v>
      </c>
      <c r="B30" s="65"/>
      <c r="C30" s="62">
        <f>SUM(C31:C34)</f>
        <v>1339.96</v>
      </c>
      <c r="D30" s="63"/>
      <c r="E30" s="64"/>
      <c r="F30" s="82">
        <f>SUM(F31:F34)</f>
        <v>1529.94</v>
      </c>
    </row>
    <row r="31" spans="1:9" x14ac:dyDescent="0.25">
      <c r="A31" s="46" t="s">
        <v>50</v>
      </c>
      <c r="B31" s="47">
        <v>1</v>
      </c>
      <c r="C31" s="48">
        <v>499.99</v>
      </c>
      <c r="D31" s="49" t="s">
        <v>48</v>
      </c>
      <c r="E31" s="50" t="s">
        <v>51</v>
      </c>
      <c r="F31" s="48">
        <v>499.99</v>
      </c>
    </row>
    <row r="32" spans="1:9" x14ac:dyDescent="0.25">
      <c r="A32" s="46" t="s">
        <v>47</v>
      </c>
      <c r="B32" s="47">
        <v>1</v>
      </c>
      <c r="C32" s="48">
        <v>649.99</v>
      </c>
      <c r="D32" s="49" t="s">
        <v>48</v>
      </c>
      <c r="E32" s="50" t="s">
        <v>49</v>
      </c>
      <c r="F32" s="48">
        <v>649.99</v>
      </c>
    </row>
    <row r="33" spans="1:6" x14ac:dyDescent="0.25">
      <c r="A33" s="46" t="s">
        <v>54</v>
      </c>
      <c r="B33" s="47">
        <v>2</v>
      </c>
      <c r="C33" s="48">
        <v>129.99</v>
      </c>
      <c r="D33" s="49" t="s">
        <v>52</v>
      </c>
      <c r="E33" s="50" t="s">
        <v>53</v>
      </c>
      <c r="F33" s="51">
        <f>C33*B33</f>
        <v>259.98</v>
      </c>
    </row>
    <row r="34" spans="1:6" x14ac:dyDescent="0.25">
      <c r="A34" s="46" t="s">
        <v>55</v>
      </c>
      <c r="B34" s="47">
        <v>2</v>
      </c>
      <c r="C34" s="48">
        <v>59.99</v>
      </c>
      <c r="D34" s="49" t="s">
        <v>37</v>
      </c>
      <c r="E34" s="50" t="s">
        <v>42</v>
      </c>
      <c r="F34" s="51">
        <f>C34*B34</f>
        <v>119.98</v>
      </c>
    </row>
    <row r="35" spans="1:6" x14ac:dyDescent="0.25">
      <c r="A35" s="68"/>
      <c r="B35" s="69"/>
      <c r="C35" s="70"/>
      <c r="D35" s="70"/>
      <c r="E35" s="71"/>
      <c r="F35" s="72"/>
    </row>
    <row r="36" spans="1:6" x14ac:dyDescent="0.25">
      <c r="A36" s="61" t="s">
        <v>9</v>
      </c>
      <c r="B36" s="65"/>
      <c r="C36" s="62">
        <f>SUM(C37:C39)</f>
        <v>203.37</v>
      </c>
      <c r="D36" s="63"/>
      <c r="E36" s="64"/>
      <c r="F36" s="82">
        <f>SUM(F37:F39)</f>
        <v>433.78000000000003</v>
      </c>
    </row>
    <row r="37" spans="1:6" x14ac:dyDescent="0.25">
      <c r="A37" s="46" t="s">
        <v>10</v>
      </c>
      <c r="B37" s="47">
        <v>10</v>
      </c>
      <c r="C37" s="54">
        <v>1.19</v>
      </c>
      <c r="D37" s="49" t="s">
        <v>37</v>
      </c>
      <c r="E37" s="50" t="s">
        <v>44</v>
      </c>
      <c r="F37" s="51">
        <f>C37*B37</f>
        <v>11.899999999999999</v>
      </c>
    </row>
    <row r="38" spans="1:6" x14ac:dyDescent="0.25">
      <c r="A38" s="46" t="s">
        <v>11</v>
      </c>
      <c r="B38" s="47">
        <v>10</v>
      </c>
      <c r="C38" s="53">
        <v>2.19</v>
      </c>
      <c r="D38" s="49" t="s">
        <v>37</v>
      </c>
      <c r="E38" s="50" t="s">
        <v>43</v>
      </c>
      <c r="F38" s="51">
        <f>C38*B38</f>
        <v>21.9</v>
      </c>
    </row>
    <row r="39" spans="1:6" ht="15.75" thickBot="1" x14ac:dyDescent="0.3">
      <c r="A39" s="55" t="s">
        <v>56</v>
      </c>
      <c r="B39" s="56">
        <v>2</v>
      </c>
      <c r="C39" s="57">
        <v>199.99</v>
      </c>
      <c r="D39" s="58" t="s">
        <v>46</v>
      </c>
      <c r="E39" s="59" t="s">
        <v>45</v>
      </c>
      <c r="F39" s="60">
        <f>C39*B39</f>
        <v>399.98</v>
      </c>
    </row>
    <row r="40" spans="1:6" x14ac:dyDescent="0.25">
      <c r="B40" s="8"/>
      <c r="E40" s="10"/>
    </row>
    <row r="41" spans="1:6" x14ac:dyDescent="0.25">
      <c r="A41" s="9"/>
      <c r="B41" s="8"/>
      <c r="C41" s="7"/>
    </row>
    <row r="42" spans="1:6" x14ac:dyDescent="0.25">
      <c r="B42" s="8"/>
    </row>
  </sheetData>
  <mergeCells count="3">
    <mergeCell ref="A8:F8"/>
    <mergeCell ref="A4:F4"/>
    <mergeCell ref="A12:F12"/>
  </mergeCells>
  <hyperlinks>
    <hyperlink ref="E31" r:id="rId1" display="http://www.officemax.com/technology/computers/desktop-computers/product-prod3030500?history=3jirq6xh%7CcategoryId%7E10004%5EcategoryName%7Etechnology%5EparentCategoryID%7Ecategory_root%5EprodPage%7E25%5Eregion%7E1@pe6t3yiy%7CcategoryId%7E283%5EcategoryName%7Ecomputers%5EparentCategoryID%7Ecat_10004%5EprodPage%7E25%5Eregion%7E1%5Erefine%7E1@lefrktlj%7CprodPage%7E15%5Erefine%7E1%5Eregion%7E1%5EcategoryName%7Edesktop-computers%5EcategoryId%7E324%5EparentCategoryID%7Ecat_283@yl86bqnc%7CrefineName%7EPrice%5EprodPage%7E15%5Erefine%7E1%5Esub_attr_name%7E2%5Eregion%7E1%5ErefineValue%7E399+%3C%3D++%3C%3D+478.99"/>
  </hyperlinks>
  <pageMargins left="0.25" right="0.25" top="0.75" bottom="0.75" header="0.3" footer="0.3"/>
  <pageSetup orientation="landscape"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Overview</vt:lpstr>
      <vt:lpstr>Expenses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Jaemee</dc:creator>
  <cp:lastModifiedBy>Jaemee</cp:lastModifiedBy>
  <cp:lastPrinted>2010-11-17T22:41:44Z</cp:lastPrinted>
  <dcterms:created xsi:type="dcterms:W3CDTF">2010-11-04T07:22:33Z</dcterms:created>
  <dcterms:modified xsi:type="dcterms:W3CDTF">2010-11-19T20:27:44Z</dcterms:modified>
</cp:coreProperties>
</file>